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847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<sst xmlns="http://schemas.openxmlformats.org/spreadsheetml/2006/main" count="30" uniqueCount="26">
  <si>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Keff</t>
  </si>
  <si>
    <t>K2</t>
  </si>
  <si>
    <t>cm</t>
  </si>
  <si>
    <t>cm/s</t>
  </si>
  <si>
    <t>Jw</t>
  </si>
  <si>
    <t>downward</t>
  </si>
  <si>
    <t>top</t>
  </si>
  <si>
    <t>boundary</t>
  </si>
  <si>
    <t>bottom</t>
  </si>
  <si>
    <t>p</t>
  </si>
  <si>
    <t>z</t>
  </si>
  <si>
    <t>H</t>
  </si>
  <si>
    <t>cmあるいはcm/s</t>
  </si>
  <si>
    <t xml:space="preserve">At boundary, </t>
  </si>
  <si>
    <t>p</t>
  </si>
  <si>
    <t>K2=20cmのときの分布</t>
  </si>
  <si>
    <t>透水係数</t>
  </si>
  <si>
    <t>上層の長さ</t>
  </si>
  <si>
    <t>湛水深</t>
  </si>
  <si>
    <t>Lw　　　→</t>
  </si>
  <si>
    <t>L1　　　→</t>
  </si>
  <si>
    <t>K1　　　→</t>
  </si>
  <si>
    <t>L2　　　→</t>
  </si>
  <si>
    <t>Ｈ</t>
  </si>
  <si>
    <t>3．2．4　飽和成層土中の水の流れ（下層の透水係数と境界の圧力水頭の関係）</t>
  </si>
  <si>
    <t>下層の長さ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</si>
</sst>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sz val="11.75"/>
      <name val="ＭＳ Ｐゴシック"/>
      <family val="3"/>
    </font>
    <font>
      <sz val="11.5"/>
      <name val="ＭＳ Ｐゴシック"/>
      <family val="3"/>
    </font>
    <font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 applyAlignment="1">
      <alignment vertical="center"/>
    </xf>
    <xf numFmtId="11" fontId="0" fillId="0" borderId="0" xfId="0" applyNumberFormat="1" applyAlignment="1">
      <alignment vertical="center"/>
    </xf>
    <xf numFmtId="0" fontId="0" fillId="3" borderId="0" xfId="0" applyFill="1" applyAlignment="1">
      <alignment horizontal="right" vertical="center"/>
    </xf>
    <xf numFmtId="0" fontId="4" fillId="2" borderId="0" xfId="0" applyFont="1" applyFill="1" applyAlignment="1">
      <alignment horizontal="right" vertical="center"/>
    </xf>
    <xf numFmtId="0" fontId="0" fillId="4" borderId="0" xfId="0" applyFill="1" applyAlignment="1">
      <alignment horizontal="right" vertical="center"/>
    </xf>
    <xf numFmtId="0" fontId="0" fillId="2" borderId="0" xfId="0" applyFill="1" applyAlignment="1">
      <alignment horizontal="righ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K2=20cmの時のポテンシャル水頭分布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8"/>
          <c:w val="0.88925"/>
          <c:h val="0.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Sheet1!$F$12</c:f>
              <c:strCache>
                <c:ptCount val="1"/>
                <c:pt idx="0">
                  <c:v>z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Sheet1!$F$13:$F$15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ser>
          <c:idx val="1"/>
          <c:order val="1"/>
          <c:tx>
            <c:strRef>
              <c:f>Sheet1!$G$12</c:f>
              <c:strCache>
                <c:ptCount val="1"/>
                <c:pt idx="0">
                  <c:v>p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Sheet1!$G$13:$G$15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ser>
          <c:idx val="2"/>
          <c:order val="2"/>
          <c:tx>
            <c:strRef>
              <c:f>Sheet1!$H$12</c:f>
              <c:strCache>
                <c:ptCount val="1"/>
                <c:pt idx="0">
                  <c:v>H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Sheet1!$H$13:$H$15</c:f>
              <c:numCache/>
            </c:numRef>
          </c:xVal>
          <c:yVal>
            <c:numRef>
              <c:f>Sheet1!$E$13:$E$15</c:f>
              <c:numCache/>
            </c:numRef>
          </c:yVal>
          <c:smooth val="0"/>
        </c:ser>
        <c:axId val="8180498"/>
        <c:axId val="6515619"/>
      </c:scatterChart>
      <c:valAx>
        <c:axId val="8180498"/>
        <c:scaling>
          <c:orientation val="minMax"/>
          <c:max val="5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ポテンシャル水頭（cm)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515619"/>
        <c:crosses val="autoZero"/>
        <c:crossBetween val="midCat"/>
        <c:dispUnits/>
      </c:valAx>
      <c:valAx>
        <c:axId val="6515619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下端からの距離／全土層の厚さ（cm/cm)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8180498"/>
        <c:crosses val="autoZero"/>
        <c:crossBetween val="midCat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15"/>
          <c:y val="0.5835"/>
          <c:w val="0.16"/>
          <c:h val="0.161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7"/>
          <c:y val="0"/>
          <c:w val="0.903"/>
          <c:h val="0.982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Sheet1!$A$42:$A$87</c:f>
              <c:numCache/>
            </c:numRef>
          </c:xVal>
          <c:yVal>
            <c:numRef>
              <c:f>Sheet1!$B$42:$B$87</c:f>
              <c:numCache/>
            </c:numRef>
          </c:yVal>
          <c:smooth val="0"/>
        </c:ser>
        <c:axId val="58640572"/>
        <c:axId val="58003101"/>
      </c:scatterChart>
      <c:valAx>
        <c:axId val="58640572"/>
        <c:scaling>
          <c:logBase val="10"/>
          <c:orientation val="minMax"/>
          <c:max val="100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58003101"/>
        <c:crossesAt val="1E-06"/>
        <c:crossBetween val="midCat"/>
        <c:dispUnits/>
      </c:valAx>
      <c:valAx>
        <c:axId val="58003101"/>
        <c:scaling>
          <c:logBase val="10"/>
          <c:orientation val="minMax"/>
          <c:max val="100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有効透水係数, Keff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58640572"/>
        <c:crossesAt val="1E-06"/>
        <c:crossBetween val="midCat"/>
        <c:dispUnits/>
        <c:majorUnit val="1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"/>
          <c:w val="0.94525"/>
          <c:h val="0.905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Sheet1!$A$42:$A$87</c:f>
              <c:numCache/>
            </c:numRef>
          </c:xVal>
          <c:yVal>
            <c:numRef>
              <c:f>Sheet1!$C$42:$C$87</c:f>
              <c:numCache/>
            </c:numRef>
          </c:yVal>
          <c:smooth val="0"/>
        </c:ser>
        <c:axId val="52265862"/>
        <c:axId val="630711"/>
      </c:scatterChart>
      <c:valAx>
        <c:axId val="52265862"/>
        <c:scaling>
          <c:logBase val="10"/>
          <c:orientation val="minMax"/>
          <c:max val="100"/>
          <c:min val="1E-0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30711"/>
        <c:crossesAt val="1E-06"/>
        <c:crossBetween val="midCat"/>
        <c:dispUnits/>
      </c:valAx>
      <c:valAx>
        <c:axId val="630711"/>
        <c:scaling>
          <c:logBase val="10"/>
          <c:orientation val="minMax"/>
          <c:max val="100"/>
          <c:min val="1E-0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定常フラックス Jw (cm/s)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in"/>
        <c:minorTickMark val="none"/>
        <c:tickLblPos val="nextTo"/>
        <c:crossAx val="52265862"/>
        <c:crossesAt val="1E-06"/>
        <c:crossBetween val="midCat"/>
        <c:dispUnits/>
        <c:majorUnit val="100"/>
      </c:valAx>
      <c:spPr>
        <a:noFill/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55"/>
          <c:y val="0"/>
          <c:w val="0.90075"/>
          <c:h val="0.9055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Sheet1!$D$39</c:f>
              <c:strCache>
                <c:ptCount val="1"/>
                <c:pt idx="0">
                  <c:v>p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Sheet1!$A$42:$A$87</c:f>
              <c:numCache/>
            </c:numRef>
          </c:xVal>
          <c:yVal>
            <c:numRef>
              <c:f>Sheet1!$D$42:$D$87</c:f>
              <c:numCache/>
            </c:numRef>
          </c:yVal>
          <c:smooth val="0"/>
        </c:ser>
        <c:ser>
          <c:idx val="1"/>
          <c:order val="1"/>
          <c:tx>
            <c:strRef>
              <c:f>Sheet1!$E$39</c:f>
              <c:strCache>
                <c:ptCount val="1"/>
                <c:pt idx="0">
                  <c:v>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Sheet1!$A$42:$A$87</c:f>
              <c:numCache/>
            </c:numRef>
          </c:xVal>
          <c:yVal>
            <c:numRef>
              <c:f>Sheet1!$E$42:$E$87</c:f>
              <c:numCache/>
            </c:numRef>
          </c:yVal>
          <c:smooth val="0"/>
        </c:ser>
        <c:axId val="5676400"/>
        <c:axId val="51087601"/>
      </c:scatterChart>
      <c:valAx>
        <c:axId val="5676400"/>
        <c:scaling>
          <c:logBase val="10"/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下層の透水係数, K2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1087601"/>
        <c:crosses val="autoZero"/>
        <c:crossBetween val="midCat"/>
        <c:dispUnits/>
      </c:valAx>
      <c:valAx>
        <c:axId val="51087601"/>
        <c:scaling>
          <c:orientation val="minMax"/>
          <c:max val="30"/>
          <c:min val="-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ＭＳ Ｐゴシック"/>
                    <a:ea typeface="ＭＳ Ｐゴシック"/>
                    <a:cs typeface="ＭＳ Ｐゴシック"/>
                  </a:rPr>
                  <a:t>層境界のポテンシャル水頭pとH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crossAx val="5676400"/>
        <c:crossesAt val="1E-05"/>
        <c:crossBetween val="midCat"/>
        <c:dispUnits/>
        <c:majorUnit val="4"/>
      </c:valAx>
      <c:spPr>
        <a:noFill/>
      </c:spPr>
    </c:plotArea>
    <c:legend>
      <c:legendPos val="r"/>
      <c:layout>
        <c:manualLayout>
          <c:xMode val="edge"/>
          <c:yMode val="edge"/>
          <c:x val="0.29225"/>
          <c:y val="0.586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chart" Target="/xl/charts/chart1.xml" /><Relationship Id="rId6" Type="http://schemas.openxmlformats.org/officeDocument/2006/relationships/chart" Target="/xl/charts/chart2.xml" /><Relationship Id="rId7" Type="http://schemas.openxmlformats.org/officeDocument/2006/relationships/chart" Target="/xl/charts/chart3.xml" /><Relationship Id="rId8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3</xdr:row>
      <xdr:rowOff>9525</xdr:rowOff>
    </xdr:from>
    <xdr:to>
      <xdr:col>6</xdr:col>
      <xdr:colOff>657225</xdr:colOff>
      <xdr:row>3</xdr:row>
      <xdr:rowOff>161925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0" y="5715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5</xdr:row>
      <xdr:rowOff>9525</xdr:rowOff>
    </xdr:from>
    <xdr:to>
      <xdr:col>6</xdr:col>
      <xdr:colOff>657225</xdr:colOff>
      <xdr:row>5</xdr:row>
      <xdr:rowOff>161925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43250" y="91440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9525</xdr:rowOff>
    </xdr:from>
    <xdr:to>
      <xdr:col>6</xdr:col>
      <xdr:colOff>657225</xdr:colOff>
      <xdr:row>6</xdr:row>
      <xdr:rowOff>161925</xdr:rowOff>
    </xdr:to>
    <xdr:pic>
      <xdr:nvPicPr>
        <xdr:cNvPr id="3" name="ScrollBar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0" y="1085850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</xdr:row>
      <xdr:rowOff>19050</xdr:rowOff>
    </xdr:from>
    <xdr:to>
      <xdr:col>6</xdr:col>
      <xdr:colOff>657225</xdr:colOff>
      <xdr:row>8</xdr:row>
      <xdr:rowOff>171450</xdr:rowOff>
    </xdr:to>
    <xdr:pic>
      <xdr:nvPicPr>
        <xdr:cNvPr id="4" name="ScrollBar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1438275"/>
          <a:ext cx="20288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142875</xdr:colOff>
      <xdr:row>0</xdr:row>
      <xdr:rowOff>28575</xdr:rowOff>
    </xdr:from>
    <xdr:to>
      <xdr:col>14</xdr:col>
      <xdr:colOff>133350</xdr:colOff>
      <xdr:row>19</xdr:row>
      <xdr:rowOff>152400</xdr:rowOff>
    </xdr:to>
    <xdr:graphicFrame>
      <xdr:nvGraphicFramePr>
        <xdr:cNvPr id="5" name="Chart 7"/>
        <xdr:cNvGraphicFramePr/>
      </xdr:nvGraphicFramePr>
      <xdr:xfrm>
        <a:off x="6715125" y="28575"/>
        <a:ext cx="3419475" cy="3448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20</xdr:row>
      <xdr:rowOff>76200</xdr:rowOff>
    </xdr:from>
    <xdr:to>
      <xdr:col>4</xdr:col>
      <xdr:colOff>390525</xdr:colOff>
      <xdr:row>36</xdr:row>
      <xdr:rowOff>114300</xdr:rowOff>
    </xdr:to>
    <xdr:graphicFrame>
      <xdr:nvGraphicFramePr>
        <xdr:cNvPr id="6" name="Chart 8"/>
        <xdr:cNvGraphicFramePr/>
      </xdr:nvGraphicFramePr>
      <xdr:xfrm>
        <a:off x="9525" y="3571875"/>
        <a:ext cx="3524250" cy="2781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4</xdr:col>
      <xdr:colOff>419100</xdr:colOff>
      <xdr:row>20</xdr:row>
      <xdr:rowOff>76200</xdr:rowOff>
    </xdr:from>
    <xdr:to>
      <xdr:col>9</xdr:col>
      <xdr:colOff>333375</xdr:colOff>
      <xdr:row>36</xdr:row>
      <xdr:rowOff>114300</xdr:rowOff>
    </xdr:to>
    <xdr:graphicFrame>
      <xdr:nvGraphicFramePr>
        <xdr:cNvPr id="7" name="Chart 9"/>
        <xdr:cNvGraphicFramePr/>
      </xdr:nvGraphicFramePr>
      <xdr:xfrm>
        <a:off x="3562350" y="3571875"/>
        <a:ext cx="3343275" cy="2781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9</xdr:col>
      <xdr:colOff>257175</xdr:colOff>
      <xdr:row>20</xdr:row>
      <xdr:rowOff>76200</xdr:rowOff>
    </xdr:from>
    <xdr:to>
      <xdr:col>14</xdr:col>
      <xdr:colOff>238125</xdr:colOff>
      <xdr:row>36</xdr:row>
      <xdr:rowOff>114300</xdr:rowOff>
    </xdr:to>
    <xdr:graphicFrame>
      <xdr:nvGraphicFramePr>
        <xdr:cNvPr id="8" name="Chart 10"/>
        <xdr:cNvGraphicFramePr/>
      </xdr:nvGraphicFramePr>
      <xdr:xfrm>
        <a:off x="6829425" y="3571875"/>
        <a:ext cx="3409950" cy="27813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87"/>
  <sheetViews>
    <sheetView tabSelected="1" workbookViewId="0" topLeftCell="A1">
      <selection activeCell="B18" sqref="B18"/>
    </sheetView>
  </sheetViews>
  <sheetFormatPr defaultColWidth="9.00390625" defaultRowHeight="13.5"/>
  <cols>
    <col min="1" max="1" width="10.00390625" style="0" bestFit="1" customWidth="1"/>
    <col min="4" max="4" width="13.25390625" style="0" bestFit="1" customWidth="1"/>
  </cols>
  <sheetData>
    <row r="1" ht="17.25">
      <c r="A1" s="11" t="s">
        <v>24</v>
      </c>
    </row>
    <row r="3" ht="13.5">
      <c r="D3" t="s">
        <v>12</v>
      </c>
    </row>
    <row r="4" spans="2:4" ht="13.5">
      <c r="B4" s="15" t="s">
        <v>18</v>
      </c>
      <c r="C4" s="15" t="s">
        <v>19</v>
      </c>
      <c r="D4">
        <v>4</v>
      </c>
    </row>
    <row r="5" spans="2:3" ht="13.5">
      <c r="B5" s="15"/>
      <c r="C5" s="15"/>
    </row>
    <row r="6" spans="2:4" ht="13.5">
      <c r="B6" s="13" t="s">
        <v>17</v>
      </c>
      <c r="C6" s="13" t="s">
        <v>20</v>
      </c>
      <c r="D6">
        <v>10</v>
      </c>
    </row>
    <row r="7" spans="2:5" ht="13.5">
      <c r="B7" s="13" t="s">
        <v>16</v>
      </c>
      <c r="C7" s="13" t="s">
        <v>21</v>
      </c>
      <c r="D7" s="12">
        <f>100000/1.2^(100-E7)</f>
        <v>0.007476319552773093</v>
      </c>
      <c r="E7">
        <v>10</v>
      </c>
    </row>
    <row r="8" spans="2:3" ht="13.5">
      <c r="B8" s="13"/>
      <c r="C8" s="13"/>
    </row>
    <row r="9" spans="2:4" ht="13.5">
      <c r="B9" s="14" t="s">
        <v>25</v>
      </c>
      <c r="C9" s="16" t="s">
        <v>22</v>
      </c>
      <c r="D9">
        <v>10</v>
      </c>
    </row>
    <row r="10" spans="2:3" ht="13.5">
      <c r="B10" s="14" t="s">
        <v>16</v>
      </c>
      <c r="C10" s="16" t="s">
        <v>1</v>
      </c>
    </row>
    <row r="11" spans="2:3" ht="14.25" thickBot="1">
      <c r="B11" s="1"/>
      <c r="C11" s="1"/>
    </row>
    <row r="12" spans="2:8" ht="13.5">
      <c r="B12" s="1"/>
      <c r="C12" s="1"/>
      <c r="D12" s="3" t="s">
        <v>15</v>
      </c>
      <c r="E12" s="4"/>
      <c r="F12" s="4" t="s">
        <v>10</v>
      </c>
      <c r="G12" s="4" t="s">
        <v>9</v>
      </c>
      <c r="H12" s="5" t="s">
        <v>11</v>
      </c>
    </row>
    <row r="13" spans="2:8" ht="13.5">
      <c r="B13" s="1"/>
      <c r="C13" s="1"/>
      <c r="D13" s="6" t="s">
        <v>6</v>
      </c>
      <c r="E13" s="2">
        <f>(D6+D9)/(D6+D9)</f>
        <v>1</v>
      </c>
      <c r="F13" s="2">
        <f>(D6+D9)</f>
        <v>20</v>
      </c>
      <c r="G13" s="2">
        <f>$D$4</f>
        <v>4</v>
      </c>
      <c r="H13" s="7">
        <f>F13+G13</f>
        <v>24</v>
      </c>
    </row>
    <row r="14" spans="2:8" ht="13.5">
      <c r="B14" s="1"/>
      <c r="C14" s="1"/>
      <c r="D14" s="6" t="s">
        <v>7</v>
      </c>
      <c r="E14" s="2">
        <f>D9/(D6+D9)</f>
        <v>0.5</v>
      </c>
      <c r="F14" s="2">
        <f>D9</f>
        <v>10</v>
      </c>
      <c r="G14" s="2">
        <f>D78</f>
        <v>-9.960677813190333</v>
      </c>
      <c r="H14" s="7">
        <f>E78</f>
        <v>0.039322186809666704</v>
      </c>
    </row>
    <row r="15" spans="4:8" ht="14.25" thickBot="1">
      <c r="D15" s="8" t="s">
        <v>8</v>
      </c>
      <c r="E15" s="9">
        <v>0</v>
      </c>
      <c r="F15" s="9">
        <f>E15</f>
        <v>0</v>
      </c>
      <c r="G15" s="9">
        <f>$E$15</f>
        <v>0</v>
      </c>
      <c r="H15" s="10">
        <f>F15+G15</f>
        <v>0</v>
      </c>
    </row>
    <row r="38" ht="13.5">
      <c r="D38" t="s">
        <v>13</v>
      </c>
    </row>
    <row r="39" spans="1:5" ht="13.5">
      <c r="A39" t="s">
        <v>1</v>
      </c>
      <c r="B39" t="s">
        <v>0</v>
      </c>
      <c r="C39" t="s">
        <v>4</v>
      </c>
      <c r="D39" t="s">
        <v>14</v>
      </c>
      <c r="E39" t="s">
        <v>23</v>
      </c>
    </row>
    <row r="40" spans="1:4" ht="13.5">
      <c r="A40" t="s">
        <v>2</v>
      </c>
      <c r="B40" t="s">
        <v>3</v>
      </c>
      <c r="C40" t="s">
        <v>3</v>
      </c>
      <c r="D40" t="s">
        <v>2</v>
      </c>
    </row>
    <row r="41" ht="13.5">
      <c r="C41" t="s">
        <v>5</v>
      </c>
    </row>
    <row r="42" spans="1:5" ht="13.5">
      <c r="A42">
        <v>2.5E-05</v>
      </c>
      <c r="B42">
        <f>$D$7*A42*($D$6+$D$9)/($D$7*$D$9+A42*$D$6)</f>
        <v>4.983336265157004E-05</v>
      </c>
      <c r="C42">
        <f>B42*($D$4+$D$6+$D$9)/($D$6+$D$9)</f>
        <v>5.980003518188405E-05</v>
      </c>
      <c r="D42">
        <f>C42*$D$9/A42-$D$9</f>
        <v>13.920014072753617</v>
      </c>
      <c r="E42">
        <f>D42+$D$9</f>
        <v>23.920014072753617</v>
      </c>
    </row>
    <row r="43" spans="1:5" ht="13.5">
      <c r="A43">
        <f>A42*1.4</f>
        <v>3.5E-05</v>
      </c>
      <c r="B43">
        <f>$D$7*A43*($D$6+$D$9)/($D$7*$D$9+A43*$D$6)</f>
        <v>6.967382561974806E-05</v>
      </c>
      <c r="C43">
        <f>B43*($D$4+$D$6+$D$9)/($D$6+$D$9)</f>
        <v>8.360859074369768E-05</v>
      </c>
      <c r="D43">
        <f>C43*$D$9/A43-$D$9</f>
        <v>13.888168783913624</v>
      </c>
      <c r="E43">
        <f aca="true" t="shared" si="0" ref="E43:E87">D43+$D$9</f>
        <v>23.888168783913624</v>
      </c>
    </row>
    <row r="44" spans="1:5" ht="13.5">
      <c r="A44">
        <f aca="true" t="shared" si="1" ref="A44:A87">A43*1.4</f>
        <v>4.899999999999999E-05</v>
      </c>
      <c r="B44">
        <f>$D$7*A44*($D$6+$D$9)/($D$7*$D$9+A44*$D$6)</f>
        <v>9.736188756287026E-05</v>
      </c>
      <c r="C44">
        <f>B44*($D$4+$D$6+$D$9)/($D$6+$D$9)</f>
        <v>0.00011683426507544431</v>
      </c>
      <c r="D44">
        <f>C44*$D$9/A44-$D$9</f>
        <v>13.843727566417211</v>
      </c>
      <c r="E44">
        <f t="shared" si="0"/>
        <v>23.84372756641721</v>
      </c>
    </row>
    <row r="45" spans="1:5" ht="13.5">
      <c r="A45">
        <f t="shared" si="1"/>
        <v>6.859999999999999E-05</v>
      </c>
      <c r="B45">
        <f aca="true" t="shared" si="2" ref="B45:B87">$D$7*A45*($D$6+$D$9)/($D$7*$D$9+A45*$D$6)</f>
        <v>0.00013595254866083484</v>
      </c>
      <c r="C45">
        <f aca="true" t="shared" si="3" ref="C45:C87">B45*($D$4+$D$6+$D$9)/($D$6+$D$9)</f>
        <v>0.0001631430583930018</v>
      </c>
      <c r="D45">
        <f aca="true" t="shared" si="4" ref="D45:D87">C45*$D$9/A45-$D$9</f>
        <v>13.78178693775537</v>
      </c>
      <c r="E45">
        <f t="shared" si="0"/>
        <v>23.78178693775537</v>
      </c>
    </row>
    <row r="46" spans="1:5" ht="13.5">
      <c r="A46">
        <f t="shared" si="1"/>
        <v>9.603999999999998E-05</v>
      </c>
      <c r="B46">
        <f t="shared" si="2"/>
        <v>0.0001896438553516328</v>
      </c>
      <c r="C46">
        <f t="shared" si="3"/>
        <v>0.00022757262642195938</v>
      </c>
      <c r="D46">
        <f t="shared" si="4"/>
        <v>13.695608748642172</v>
      </c>
      <c r="E46">
        <f t="shared" si="0"/>
        <v>23.695608748642172</v>
      </c>
    </row>
    <row r="47" spans="1:5" ht="13.5">
      <c r="A47">
        <f t="shared" si="1"/>
        <v>0.00013445599999999997</v>
      </c>
      <c r="B47">
        <f t="shared" si="2"/>
        <v>0.00026416125789477184</v>
      </c>
      <c r="C47">
        <f t="shared" si="3"/>
        <v>0.0003169935094737262</v>
      </c>
      <c r="D47">
        <f t="shared" si="4"/>
        <v>13.576003263054549</v>
      </c>
      <c r="E47">
        <f t="shared" si="0"/>
        <v>23.57600326305455</v>
      </c>
    </row>
    <row r="48" spans="1:5" ht="13.5">
      <c r="A48">
        <f t="shared" si="1"/>
        <v>0.00018823839999999994</v>
      </c>
      <c r="B48">
        <f t="shared" si="2"/>
        <v>0.00036723068418930533</v>
      </c>
      <c r="C48">
        <f t="shared" si="3"/>
        <v>0.00044067682102716637</v>
      </c>
      <c r="D48">
        <f t="shared" si="4"/>
        <v>13.410569842665819</v>
      </c>
      <c r="E48">
        <f t="shared" si="0"/>
        <v>23.41056984266582</v>
      </c>
    </row>
    <row r="49" spans="1:5" ht="13.5">
      <c r="A49">
        <f t="shared" si="1"/>
        <v>0.0002635337599999999</v>
      </c>
      <c r="B49">
        <f t="shared" si="2"/>
        <v>0.0005091214324313571</v>
      </c>
      <c r="C49">
        <f t="shared" si="3"/>
        <v>0.0006109457189176284</v>
      </c>
      <c r="D49">
        <f t="shared" si="4"/>
        <v>13.182825567306015</v>
      </c>
      <c r="E49">
        <f t="shared" si="0"/>
        <v>23.182825567306015</v>
      </c>
    </row>
    <row r="50" spans="1:5" ht="13.5">
      <c r="A50">
        <f t="shared" si="1"/>
        <v>0.0003689472639999998</v>
      </c>
      <c r="B50">
        <f t="shared" si="2"/>
        <v>0.0007031928188568362</v>
      </c>
      <c r="C50">
        <f t="shared" si="3"/>
        <v>0.0008438313826282035</v>
      </c>
      <c r="D50">
        <f t="shared" si="4"/>
        <v>12.8713278282558</v>
      </c>
      <c r="E50">
        <f>D50+$D$9</f>
        <v>22.8713278282558</v>
      </c>
    </row>
    <row r="51" spans="1:5" ht="13.5">
      <c r="A51">
        <f t="shared" si="1"/>
        <v>0.0005165261695999997</v>
      </c>
      <c r="B51">
        <f t="shared" si="2"/>
        <v>0.0009662928162093731</v>
      </c>
      <c r="C51">
        <f t="shared" si="3"/>
        <v>0.0011595513794512478</v>
      </c>
      <c r="D51">
        <f t="shared" si="4"/>
        <v>12.449034486465802</v>
      </c>
      <c r="E51">
        <f t="shared" si="0"/>
        <v>22.449034486465802</v>
      </c>
    </row>
    <row r="52" spans="1:5" ht="13.5">
      <c r="A52">
        <f t="shared" si="1"/>
        <v>0.0007231366374399996</v>
      </c>
      <c r="B52">
        <f t="shared" si="2"/>
        <v>0.0013187217435888883</v>
      </c>
      <c r="C52">
        <f t="shared" si="3"/>
        <v>0.0015824660923066658</v>
      </c>
      <c r="D52">
        <f t="shared" si="4"/>
        <v>11.883362152812605</v>
      </c>
      <c r="E52">
        <f t="shared" si="0"/>
        <v>21.883362152812605</v>
      </c>
    </row>
    <row r="53" spans="1:5" ht="13.5">
      <c r="A53">
        <f t="shared" si="1"/>
        <v>0.0010123912924159995</v>
      </c>
      <c r="B53">
        <f t="shared" si="2"/>
        <v>0.0017833004216032651</v>
      </c>
      <c r="C53">
        <f t="shared" si="3"/>
        <v>0.002139960505923918</v>
      </c>
      <c r="D53">
        <f t="shared" si="4"/>
        <v>11.13768186228721</v>
      </c>
      <c r="E53">
        <f t="shared" si="0"/>
        <v>21.13768186228721</v>
      </c>
    </row>
    <row r="54" spans="1:5" ht="13.5">
      <c r="A54">
        <f t="shared" si="1"/>
        <v>0.0014173478093823992</v>
      </c>
      <c r="B54">
        <f t="shared" si="2"/>
        <v>0.002382941639004033</v>
      </c>
      <c r="C54">
        <f t="shared" si="3"/>
        <v>0.0028595299668048393</v>
      </c>
      <c r="D54">
        <f t="shared" si="4"/>
        <v>10.175217034771883</v>
      </c>
      <c r="E54">
        <f t="shared" si="0"/>
        <v>20.175217034771883</v>
      </c>
    </row>
    <row r="55" spans="1:5" ht="13.5">
      <c r="A55">
        <f t="shared" si="1"/>
        <v>0.001984286933135359</v>
      </c>
      <c r="B55">
        <f t="shared" si="2"/>
        <v>0.0031361970754430974</v>
      </c>
      <c r="C55">
        <f t="shared" si="3"/>
        <v>0.003763436490531717</v>
      </c>
      <c r="D55">
        <f t="shared" si="4"/>
        <v>8.96619096606727</v>
      </c>
      <c r="E55">
        <f t="shared" si="0"/>
        <v>18.96619096606727</v>
      </c>
    </row>
    <row r="56" spans="1:5" ht="13.5">
      <c r="A56">
        <f t="shared" si="1"/>
        <v>0.0027780017063895024</v>
      </c>
      <c r="B56">
        <f t="shared" si="2"/>
        <v>0.004050824613390929</v>
      </c>
      <c r="C56">
        <f t="shared" si="3"/>
        <v>0.004860989536069114</v>
      </c>
      <c r="D56">
        <f t="shared" si="4"/>
        <v>7.4981517285920525</v>
      </c>
      <c r="E56">
        <f t="shared" si="0"/>
        <v>17.498151728592052</v>
      </c>
    </row>
    <row r="57" spans="1:5" ht="13.5">
      <c r="A57">
        <f t="shared" si="1"/>
        <v>0.003889202388945303</v>
      </c>
      <c r="B57">
        <f t="shared" si="2"/>
        <v>0.005116688879625241</v>
      </c>
      <c r="C57">
        <f t="shared" si="3"/>
        <v>0.006140026655550289</v>
      </c>
      <c r="D57">
        <f t="shared" si="4"/>
        <v>5.787367283849113</v>
      </c>
      <c r="E57">
        <f t="shared" si="0"/>
        <v>15.787367283849113</v>
      </c>
    </row>
    <row r="58" spans="1:5" ht="13.5">
      <c r="A58">
        <f t="shared" si="1"/>
        <v>0.005444883344523424</v>
      </c>
      <c r="B58">
        <f t="shared" si="2"/>
        <v>0.006300913024087909</v>
      </c>
      <c r="C58">
        <f t="shared" si="3"/>
        <v>0.00756109562890549</v>
      </c>
      <c r="D58">
        <f t="shared" si="4"/>
        <v>3.8866072062142454</v>
      </c>
      <c r="E58">
        <f t="shared" si="0"/>
        <v>13.886607206214245</v>
      </c>
    </row>
    <row r="59" spans="1:5" ht="13.5">
      <c r="A59">
        <f t="shared" si="1"/>
        <v>0.007622836682332793</v>
      </c>
      <c r="B59">
        <f t="shared" si="2"/>
        <v>0.007548867241099976</v>
      </c>
      <c r="C59">
        <f t="shared" si="3"/>
        <v>0.009058640689319972</v>
      </c>
      <c r="D59">
        <f t="shared" si="4"/>
        <v>1.8835560393349322</v>
      </c>
      <c r="E59">
        <f t="shared" si="0"/>
        <v>11.883556039334932</v>
      </c>
    </row>
    <row r="60" spans="1:5" ht="13.5">
      <c r="A60">
        <f t="shared" si="1"/>
        <v>0.01067197135526591</v>
      </c>
      <c r="B60">
        <f t="shared" si="2"/>
        <v>0.008792791399951193</v>
      </c>
      <c r="C60">
        <f t="shared" si="3"/>
        <v>0.010551349679941433</v>
      </c>
      <c r="D60">
        <f t="shared" si="4"/>
        <v>-0.1130266108378919</v>
      </c>
      <c r="E60">
        <f t="shared" si="0"/>
        <v>9.886973389162108</v>
      </c>
    </row>
    <row r="61" spans="1:5" ht="13.5">
      <c r="A61">
        <f t="shared" si="1"/>
        <v>0.014940759897372272</v>
      </c>
      <c r="B61">
        <f t="shared" si="2"/>
        <v>0.009965784847435877</v>
      </c>
      <c r="C61">
        <f t="shared" si="3"/>
        <v>0.011958941816923052</v>
      </c>
      <c r="D61">
        <f t="shared" si="4"/>
        <v>-1.9957606580463487</v>
      </c>
      <c r="E61">
        <f t="shared" si="0"/>
        <v>8.004239341953651</v>
      </c>
    </row>
    <row r="62" spans="1:5" ht="13.5">
      <c r="A62">
        <f t="shared" si="1"/>
        <v>0.02091706385632118</v>
      </c>
      <c r="B62">
        <f t="shared" si="2"/>
        <v>0.011015429281001342</v>
      </c>
      <c r="C62">
        <f t="shared" si="3"/>
        <v>0.013218515137201611</v>
      </c>
      <c r="D62">
        <f t="shared" si="4"/>
        <v>-3.6805111711666223</v>
      </c>
      <c r="E62">
        <f t="shared" si="0"/>
        <v>6.319488828833378</v>
      </c>
    </row>
    <row r="63" spans="1:5" ht="13.5">
      <c r="A63">
        <f t="shared" si="1"/>
        <v>0.02928388939884965</v>
      </c>
      <c r="B63">
        <f t="shared" si="2"/>
        <v>0.011911559870728086</v>
      </c>
      <c r="C63">
        <f t="shared" si="3"/>
        <v>0.014293871844873702</v>
      </c>
      <c r="D63">
        <f t="shared" si="4"/>
        <v>-5.11886155210134</v>
      </c>
      <c r="E63">
        <f t="shared" si="0"/>
        <v>4.88113844789866</v>
      </c>
    </row>
    <row r="64" spans="1:5" ht="13.5">
      <c r="A64">
        <f t="shared" si="1"/>
        <v>0.04099744515838951</v>
      </c>
      <c r="B64">
        <f t="shared" si="2"/>
        <v>0.012646428544504058</v>
      </c>
      <c r="C64">
        <f t="shared" si="3"/>
        <v>0.01517571425340487</v>
      </c>
      <c r="D64">
        <f t="shared" si="4"/>
        <v>-6.298375619559945</v>
      </c>
      <c r="E64">
        <f t="shared" si="0"/>
        <v>3.7016243804400553</v>
      </c>
    </row>
    <row r="65" spans="1:5" ht="13.5">
      <c r="A65">
        <f t="shared" si="1"/>
        <v>0.05739642322174531</v>
      </c>
      <c r="B65">
        <f t="shared" si="2"/>
        <v>0.013229408310466175</v>
      </c>
      <c r="C65">
        <f t="shared" si="3"/>
        <v>0.01587528997255941</v>
      </c>
      <c r="D65">
        <f t="shared" si="4"/>
        <v>-7.234097687372117</v>
      </c>
      <c r="E65">
        <f t="shared" si="0"/>
        <v>2.765902312627883</v>
      </c>
    </row>
    <row r="66" spans="1:5" ht="13.5">
      <c r="A66">
        <f t="shared" si="1"/>
        <v>0.08035499251044344</v>
      </c>
      <c r="B66">
        <f t="shared" si="2"/>
        <v>0.013679850330286934</v>
      </c>
      <c r="C66">
        <f t="shared" si="3"/>
        <v>0.016415820396344323</v>
      </c>
      <c r="D66">
        <f t="shared" si="4"/>
        <v>-7.957087682609041</v>
      </c>
      <c r="E66">
        <f t="shared" si="0"/>
        <v>2.042912317390959</v>
      </c>
    </row>
    <row r="67" spans="1:5" ht="13.5">
      <c r="A67">
        <f t="shared" si="1"/>
        <v>0.11249698951462081</v>
      </c>
      <c r="B67">
        <f t="shared" si="2"/>
        <v>0.014020842616982573</v>
      </c>
      <c r="C67">
        <f t="shared" si="3"/>
        <v>0.016825011140379088</v>
      </c>
      <c r="D67">
        <f t="shared" si="4"/>
        <v>-8.504403432218744</v>
      </c>
      <c r="E67">
        <f t="shared" si="0"/>
        <v>1.4955965677812557</v>
      </c>
    </row>
    <row r="68" spans="1:5" ht="13.5">
      <c r="A68">
        <f t="shared" si="1"/>
        <v>0.15749578532046912</v>
      </c>
      <c r="B68">
        <f t="shared" si="2"/>
        <v>0.014275005100717006</v>
      </c>
      <c r="C68">
        <f t="shared" si="3"/>
        <v>0.017130006120860408</v>
      </c>
      <c r="D68">
        <f t="shared" si="4"/>
        <v>-8.912351458421275</v>
      </c>
      <c r="E68">
        <f t="shared" si="0"/>
        <v>1.0876485415787247</v>
      </c>
    </row>
    <row r="69" spans="1:5" ht="13.5">
      <c r="A69">
        <f t="shared" si="1"/>
        <v>0.22049409944865675</v>
      </c>
      <c r="B69">
        <f t="shared" si="2"/>
        <v>0.014462265360566346</v>
      </c>
      <c r="C69">
        <f t="shared" si="3"/>
        <v>0.017354718432679616</v>
      </c>
      <c r="D69">
        <f t="shared" si="4"/>
        <v>-9.212916877318943</v>
      </c>
      <c r="E69">
        <f t="shared" si="0"/>
        <v>0.7870831226810573</v>
      </c>
    </row>
    <row r="70" spans="1:5" ht="13.5">
      <c r="A70">
        <f t="shared" si="1"/>
        <v>0.30869173922811943</v>
      </c>
      <c r="B70">
        <f t="shared" si="2"/>
        <v>0.01459905908692759</v>
      </c>
      <c r="C70">
        <f t="shared" si="3"/>
        <v>0.01751887090431311</v>
      </c>
      <c r="D70">
        <f t="shared" si="4"/>
        <v>-9.4324800868297</v>
      </c>
      <c r="E70">
        <f t="shared" si="0"/>
        <v>0.5675199131702993</v>
      </c>
    </row>
    <row r="71" spans="1:5" ht="13.5">
      <c r="A71">
        <f t="shared" si="1"/>
        <v>0.4321684349193672</v>
      </c>
      <c r="B71">
        <f t="shared" si="2"/>
        <v>0.014698364018733028</v>
      </c>
      <c r="C71">
        <f t="shared" si="3"/>
        <v>0.017638036822479632</v>
      </c>
      <c r="D71">
        <f t="shared" si="4"/>
        <v>-9.591871238218253</v>
      </c>
      <c r="E71">
        <f t="shared" si="0"/>
        <v>0.4081287617817466</v>
      </c>
    </row>
    <row r="72" spans="1:5" ht="13.5">
      <c r="A72">
        <f t="shared" si="1"/>
        <v>0.6050358088871141</v>
      </c>
      <c r="B72">
        <f t="shared" si="2"/>
        <v>0.014770127277747618</v>
      </c>
      <c r="C72">
        <f t="shared" si="3"/>
        <v>0.01772415273329714</v>
      </c>
      <c r="D72">
        <f t="shared" si="4"/>
        <v>-9.70705613662936</v>
      </c>
      <c r="E72">
        <f t="shared" si="0"/>
        <v>0.29294386337064005</v>
      </c>
    </row>
    <row r="73" spans="1:5" ht="13.5">
      <c r="A73">
        <f t="shared" si="1"/>
        <v>0.8470501324419596</v>
      </c>
      <c r="B73">
        <f t="shared" si="2"/>
        <v>0.014821817282711562</v>
      </c>
      <c r="C73">
        <f t="shared" si="3"/>
        <v>0.017786180739253872</v>
      </c>
      <c r="D73">
        <f t="shared" si="4"/>
        <v>-9.790022100722915</v>
      </c>
      <c r="E73">
        <f t="shared" si="0"/>
        <v>0.2099778992770851</v>
      </c>
    </row>
    <row r="74" spans="1:5" ht="13.5">
      <c r="A74">
        <f t="shared" si="1"/>
        <v>1.1858701854187434</v>
      </c>
      <c r="B74">
        <f t="shared" si="2"/>
        <v>0.014858960775199864</v>
      </c>
      <c r="C74">
        <f t="shared" si="3"/>
        <v>0.017830752930239835</v>
      </c>
      <c r="D74">
        <f t="shared" si="4"/>
        <v>-9.849639925604981</v>
      </c>
      <c r="E74">
        <f t="shared" si="0"/>
        <v>0.15036007439501908</v>
      </c>
    </row>
    <row r="75" spans="1:5" ht="13.5">
      <c r="A75">
        <f t="shared" si="1"/>
        <v>1.6602182595862407</v>
      </c>
      <c r="B75">
        <f t="shared" si="2"/>
        <v>0.01488560602316484</v>
      </c>
      <c r="C75">
        <f t="shared" si="3"/>
        <v>0.01786272722779781</v>
      </c>
      <c r="D75">
        <f t="shared" si="4"/>
        <v>-9.89240735593253</v>
      </c>
      <c r="E75">
        <f t="shared" si="0"/>
        <v>0.10759264406746993</v>
      </c>
    </row>
    <row r="76" spans="1:5" ht="13.5">
      <c r="A76">
        <f t="shared" si="1"/>
        <v>2.324305563420737</v>
      </c>
      <c r="B76">
        <f t="shared" si="2"/>
        <v>0.014904696924964616</v>
      </c>
      <c r="C76">
        <f t="shared" si="3"/>
        <v>0.01788563630995754</v>
      </c>
      <c r="D76">
        <f t="shared" si="4"/>
        <v>-9.923049548254598</v>
      </c>
      <c r="E76">
        <f t="shared" si="0"/>
        <v>0.07695045174540205</v>
      </c>
    </row>
    <row r="77" spans="1:5" ht="13.5">
      <c r="A77">
        <f t="shared" si="1"/>
        <v>3.2540277887890316</v>
      </c>
      <c r="B77">
        <f t="shared" si="2"/>
        <v>0.014918363291566851</v>
      </c>
      <c r="C77">
        <f t="shared" si="3"/>
        <v>0.01790203594988022</v>
      </c>
      <c r="D77">
        <f t="shared" si="4"/>
        <v>-9.94498499363909</v>
      </c>
      <c r="E77">
        <f t="shared" si="0"/>
        <v>0.05501500636090917</v>
      </c>
    </row>
    <row r="78" spans="1:5" ht="13.5">
      <c r="A78">
        <f t="shared" si="1"/>
        <v>4.555638904304644</v>
      </c>
      <c r="B78">
        <f t="shared" si="2"/>
        <v>0.01492814033603761</v>
      </c>
      <c r="C78">
        <f t="shared" si="3"/>
        <v>0.017913768403245135</v>
      </c>
      <c r="D78">
        <f t="shared" si="4"/>
        <v>-9.960677813190333</v>
      </c>
      <c r="E78">
        <f t="shared" si="0"/>
        <v>0.039322186809666704</v>
      </c>
    </row>
    <row r="79" spans="1:5" ht="13.5">
      <c r="A79">
        <f t="shared" si="1"/>
        <v>6.3778944660265005</v>
      </c>
      <c r="B79">
        <f t="shared" si="2"/>
        <v>0.014935131788921311</v>
      </c>
      <c r="C79">
        <f t="shared" si="3"/>
        <v>0.017922158146705575</v>
      </c>
      <c r="D79">
        <f t="shared" si="4"/>
        <v>-9.97189956929803</v>
      </c>
      <c r="E79">
        <f t="shared" si="0"/>
        <v>0.028100430701970325</v>
      </c>
    </row>
    <row r="80" spans="1:5" ht="13.5">
      <c r="A80">
        <f t="shared" si="1"/>
        <v>8.9290522524371</v>
      </c>
      <c r="B80">
        <f t="shared" si="2"/>
        <v>0.014940129694625624</v>
      </c>
      <c r="C80">
        <f t="shared" si="3"/>
        <v>0.017928155633550748</v>
      </c>
      <c r="D80">
        <f t="shared" si="4"/>
        <v>-9.979921546960757</v>
      </c>
      <c r="E80">
        <f t="shared" si="0"/>
        <v>0.02007845303924327</v>
      </c>
    </row>
    <row r="81" spans="1:5" ht="13.5">
      <c r="A81">
        <f t="shared" si="1"/>
        <v>12.500673153411938</v>
      </c>
      <c r="B81">
        <f t="shared" si="2"/>
        <v>0.014943701675724773</v>
      </c>
      <c r="C81">
        <f t="shared" si="3"/>
        <v>0.01793244201086973</v>
      </c>
      <c r="D81">
        <f t="shared" si="4"/>
        <v>-9.985654818911911</v>
      </c>
      <c r="E81">
        <f t="shared" si="0"/>
        <v>0.01434518108808902</v>
      </c>
    </row>
    <row r="82" spans="1:5" ht="13.5">
      <c r="A82">
        <f t="shared" si="1"/>
        <v>17.500942414776713</v>
      </c>
      <c r="B82">
        <f t="shared" si="2"/>
        <v>0.014946254136703101</v>
      </c>
      <c r="C82">
        <f t="shared" si="3"/>
        <v>0.01793550496404372</v>
      </c>
      <c r="D82">
        <f t="shared" si="4"/>
        <v>-9.989751691915231</v>
      </c>
      <c r="E82">
        <f t="shared" si="0"/>
        <v>0.010248308084769064</v>
      </c>
    </row>
    <row r="83" spans="1:5" ht="13.5">
      <c r="A83">
        <f t="shared" si="1"/>
        <v>24.501319380687395</v>
      </c>
      <c r="B83">
        <f t="shared" si="2"/>
        <v>0.014948077857026364</v>
      </c>
      <c r="C83">
        <f t="shared" si="3"/>
        <v>0.017937693428431635</v>
      </c>
      <c r="D83">
        <f t="shared" si="4"/>
        <v>-9.992678886736782</v>
      </c>
      <c r="E83">
        <f t="shared" si="0"/>
        <v>0.007321113263218493</v>
      </c>
    </row>
    <row r="84" spans="1:5" ht="13.5">
      <c r="A84">
        <f t="shared" si="1"/>
        <v>34.30184713296235</v>
      </c>
      <c r="B84">
        <f t="shared" si="2"/>
        <v>0.014949380786906793</v>
      </c>
      <c r="C84">
        <f t="shared" si="3"/>
        <v>0.017939256944288152</v>
      </c>
      <c r="D84">
        <f t="shared" si="4"/>
        <v>-9.994770177572434</v>
      </c>
      <c r="E84">
        <f t="shared" si="0"/>
        <v>0.005229822427565978</v>
      </c>
    </row>
    <row r="85" spans="1:5" ht="13.5">
      <c r="A85">
        <f t="shared" si="1"/>
        <v>48.02258598614729</v>
      </c>
      <c r="B85">
        <f t="shared" si="2"/>
        <v>0.014950311590178855</v>
      </c>
      <c r="C85">
        <f t="shared" si="3"/>
        <v>0.017940373908214624</v>
      </c>
      <c r="D85">
        <f t="shared" si="4"/>
        <v>-9.996264179960365</v>
      </c>
      <c r="E85">
        <f t="shared" si="0"/>
        <v>0.0037358200396351293</v>
      </c>
    </row>
    <row r="86" spans="1:5" ht="13.5">
      <c r="A86">
        <f t="shared" si="1"/>
        <v>67.2316203806062</v>
      </c>
      <c r="B86">
        <f t="shared" si="2"/>
        <v>0.01495097652062764</v>
      </c>
      <c r="C86">
        <f t="shared" si="3"/>
        <v>0.017941171824753167</v>
      </c>
      <c r="D86">
        <f t="shared" si="4"/>
        <v>-9.997331438432811</v>
      </c>
      <c r="E86">
        <f t="shared" si="0"/>
        <v>0.002668561567189087</v>
      </c>
    </row>
    <row r="87" spans="1:5" ht="13.5">
      <c r="A87">
        <f t="shared" si="1"/>
        <v>94.12426853284867</v>
      </c>
      <c r="B87">
        <f t="shared" si="2"/>
        <v>0.014951451507161756</v>
      </c>
      <c r="C87">
        <f t="shared" si="3"/>
        <v>0.01794174180859411</v>
      </c>
      <c r="D87">
        <f t="shared" si="4"/>
        <v>-9.998093824038342</v>
      </c>
      <c r="E87">
        <f t="shared" si="0"/>
        <v>0.0019061759616576524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Kunio Watanabe</dc:creator>
  <cp:keywords/>
  <dc:description/>
  <cp:lastModifiedBy>Kunio Watanabe</cp:lastModifiedBy>
  <dcterms:created xsi:type="dcterms:W3CDTF">2010-11-20T22:21:40Z</dcterms:created>
  <dcterms:modified xsi:type="dcterms:W3CDTF">2010-12-01T08:04:38Z</dcterms:modified>
  <cp:category/>
  <cp:version/>
  <cp:contentType/>
  <cp:contentStatus/>
</cp:coreProperties>
</file>